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2c6944976f6af9b/Daten/EEG/"/>
    </mc:Choice>
  </mc:AlternateContent>
  <xr:revisionPtr revIDLastSave="76" documentId="13_ncr:1_{B7490089-E9D9-433D-922F-127C2CFFA476}" xr6:coauthVersionLast="47" xr6:coauthVersionMax="47" xr10:uidLastSave="{8CB1E36C-386E-4E4D-9780-D1D94ECC6F29}"/>
  <bookViews>
    <workbookView xWindow="-120" yWindow="-120" windowWidth="29040" windowHeight="15840" xr2:uid="{68BCD937-52BC-48E6-A874-342AF38B598C}"/>
  </bookViews>
  <sheets>
    <sheet name="EEG Calc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0" i="1" l="1"/>
  <c r="B16" i="1" s="1"/>
  <c r="B28" i="1"/>
  <c r="B29" i="1" s="1"/>
  <c r="B30" i="1" s="1"/>
  <c r="B14" i="1"/>
  <c r="B19" i="1" s="1"/>
  <c r="B26" i="1"/>
  <c r="B24" i="1"/>
  <c r="B22" i="1"/>
  <c r="B15" i="1" l="1"/>
  <c r="B17" i="1" s="1"/>
  <c r="B31" i="1" l="1"/>
  <c r="B20" i="1"/>
</calcChain>
</file>

<file path=xl/sharedStrings.xml><?xml version="1.0" encoding="utf-8"?>
<sst xmlns="http://schemas.openxmlformats.org/spreadsheetml/2006/main" count="61" uniqueCount="25">
  <si>
    <t>Tarif EVU</t>
  </si>
  <si>
    <t>ct/kWh</t>
  </si>
  <si>
    <t>Verbrauch/Jahr</t>
  </si>
  <si>
    <t>kWh</t>
  </si>
  <si>
    <t>Preis EEG Enns</t>
  </si>
  <si>
    <t>brutto</t>
  </si>
  <si>
    <t>Netzgebühren NE 7</t>
  </si>
  <si>
    <t>netto</t>
  </si>
  <si>
    <t>Elektrizitätsabgabe</t>
  </si>
  <si>
    <t>Ersparnis EEG</t>
  </si>
  <si>
    <t>Euro im Jahr</t>
  </si>
  <si>
    <t>Ersparnis EEG Netzgebühren</t>
  </si>
  <si>
    <t>Preis EVU bis 2900 kwh</t>
  </si>
  <si>
    <t>Preis EVU mehr als 2900 kWh</t>
  </si>
  <si>
    <t>© EEG Enns, Am Waldrand 16, 4470 Enns, Austria</t>
  </si>
  <si>
    <t>Version 1/24</t>
  </si>
  <si>
    <t>EEG calc - Preisvorteil durch Ökostrom kalkulieren</t>
  </si>
  <si>
    <t>Rolf Salomon</t>
  </si>
  <si>
    <t>Die ausgewiesene Gesamtersparnis basiert auf dem theoretischen maximal möglichen Gesamtbezug
 von Ökostrom aus der EEG Enns. Dies ist ein theoretischer Wert, da in der Praxis 100% nicht erreicht werden können.</t>
  </si>
  <si>
    <t>Berechnung ohne Gewähr</t>
  </si>
  <si>
    <t>Elektrizitätsabgabe EEG</t>
  </si>
  <si>
    <t>Netzgebühren NE 7 EEG</t>
  </si>
  <si>
    <t>Netzgebühren Ersparnis EEG</t>
  </si>
  <si>
    <t xml:space="preserve">Gesamtersparnis </t>
  </si>
  <si>
    <t>unter Berücksichtigung der Stromkostenbremse (10 ct/kWh)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</si>
</sst>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0" fillId="2" borderId="0" xfId="0" applyFill="1" applyProtection="1">
      <protection locked="0"/>
    </xf>
    <xf numFmtId="4" fontId="1" fillId="0" borderId="0" xfId="0" applyNumberFormat="1" applyFont="1"/>
    <xf numFmtId="3" fontId="0" fillId="2" borderId="0" xfId="0" applyNumberFormat="1" applyFill="1" applyProtection="1">
      <protection locked="0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Fill="1"/>
    <xf numFmtId="0" fontId="5" fillId="0" borderId="0" xfId="0" applyFont="1" applyAlignment="1">
      <alignment horizontal="right" vertical="center"/>
    </xf>
    <xf numFmtId="0" fontId="2" fillId="0" borderId="1" xfId="0" applyFont="1" applyBorder="1"/>
    <xf numFmtId="4" fontId="2" fillId="0" borderId="2" xfId="0" applyNumberFormat="1" applyFont="1" applyBorder="1"/>
    <xf numFmtId="0" fontId="1" fillId="0" borderId="2" xfId="0" applyFont="1" applyBorder="1"/>
    <xf numFmtId="0" fontId="1" fillId="0" borderId="3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552451</xdr:colOff>
      <xdr:row>0</xdr:row>
      <xdr:rowOff>304800</xdr:rowOff>
    </xdr:from>
    <xdr:to>
      <xdr:col>3</xdr:col>
      <xdr:colOff>876301</xdr:colOff>
      <xdr:row>7</xdr:row>
      <xdr:rowOff>152400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163B1BEC-D6FA-4B98-83DC-6EF9B053EB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67176" y="304800"/>
          <a:ext cx="1323975" cy="1323975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36255-93F4-4168-B1B6-9B6038A3E9C2}">
  <dimension ref="A1:E36"/>
  <sheetViews>
    <sheetView showGridLines="0" tabSelected="1" workbookViewId="0">
      <selection activeCell="I12" sqref="I12"/>
    </sheetView>
  </sheetViews>
  <sheetFormatPr baseColWidth="10" defaultRowHeight="15" x14ac:dyDescent="0.25"/>
  <cols>
    <col min="1" max="1" width="41.28515625" customWidth="1"/>
    <col min="3" max="3" width="15" bestFit="1" customWidth="1"/>
    <col min="4" max="4" width="13.28515625" customWidth="1"/>
  </cols>
  <sheetData>
    <row r="1" spans="1:4" ht="26.25" x14ac:dyDescent="0.4">
      <c r="A1" s="5" t="s">
        <v>16</v>
      </c>
    </row>
    <row r="2" spans="1:4" x14ac:dyDescent="0.25">
      <c r="A2" t="s">
        <v>24</v>
      </c>
    </row>
    <row r="9" spans="1:4" x14ac:dyDescent="0.25">
      <c r="A9" t="s">
        <v>0</v>
      </c>
      <c r="B9" s="2">
        <v>22</v>
      </c>
      <c r="C9" t="s">
        <v>1</v>
      </c>
      <c r="D9" t="s">
        <v>7</v>
      </c>
    </row>
    <row r="10" spans="1:4" x14ac:dyDescent="0.25">
      <c r="B10">
        <f>B9*1.2</f>
        <v>26.4</v>
      </c>
      <c r="C10" t="s">
        <v>1</v>
      </c>
      <c r="D10" t="s">
        <v>5</v>
      </c>
    </row>
    <row r="11" spans="1:4" x14ac:dyDescent="0.25">
      <c r="A11" t="s">
        <v>2</v>
      </c>
      <c r="B11" s="4">
        <v>4000</v>
      </c>
      <c r="C11" t="s">
        <v>3</v>
      </c>
    </row>
    <row r="13" spans="1:4" x14ac:dyDescent="0.25">
      <c r="A13" t="s">
        <v>4</v>
      </c>
      <c r="B13" s="2">
        <v>12.5</v>
      </c>
      <c r="C13" t="s">
        <v>1</v>
      </c>
      <c r="D13" t="s">
        <v>7</v>
      </c>
    </row>
    <row r="14" spans="1:4" x14ac:dyDescent="0.25">
      <c r="B14">
        <f>B13*1.2</f>
        <v>15</v>
      </c>
      <c r="C14" t="s">
        <v>1</v>
      </c>
      <c r="D14" t="s">
        <v>5</v>
      </c>
    </row>
    <row r="15" spans="1:4" x14ac:dyDescent="0.25">
      <c r="A15" t="s">
        <v>12</v>
      </c>
      <c r="B15">
        <f>IF(B11&lt;2901,B11*0.1+B11*(B10-B9)/100,2900*0.1+2900*(B10-B9)/100)</f>
        <v>417.59999999999997</v>
      </c>
      <c r="C15" t="s">
        <v>10</v>
      </c>
      <c r="D15" t="s">
        <v>5</v>
      </c>
    </row>
    <row r="16" spans="1:4" x14ac:dyDescent="0.25">
      <c r="A16" t="s">
        <v>13</v>
      </c>
      <c r="B16">
        <f>IF(B11&gt;2900,(B11-2900)*B10/100,0)</f>
        <v>290.39999999999998</v>
      </c>
      <c r="C16" t="s">
        <v>10</v>
      </c>
      <c r="D16" t="s">
        <v>5</v>
      </c>
    </row>
    <row r="17" spans="1:5" ht="18.75" x14ac:dyDescent="0.3">
      <c r="B17" s="1">
        <f>B16+B15</f>
        <v>708</v>
      </c>
      <c r="C17" s="1" t="s">
        <v>10</v>
      </c>
      <c r="D17" s="1" t="s">
        <v>5</v>
      </c>
    </row>
    <row r="18" spans="1:5" x14ac:dyDescent="0.25">
      <c r="B18" s="10"/>
      <c r="E18" s="10"/>
    </row>
    <row r="19" spans="1:5" ht="18.75" x14ac:dyDescent="0.3">
      <c r="A19" s="1" t="s">
        <v>4</v>
      </c>
      <c r="B19" s="1">
        <f>B11*B14/100</f>
        <v>600</v>
      </c>
      <c r="C19" s="1" t="s">
        <v>10</v>
      </c>
      <c r="D19" s="1" t="s">
        <v>5</v>
      </c>
    </row>
    <row r="20" spans="1:5" ht="18.75" x14ac:dyDescent="0.3">
      <c r="A20" s="1" t="s">
        <v>9</v>
      </c>
      <c r="B20" s="1">
        <f>B17-B19</f>
        <v>108</v>
      </c>
      <c r="C20" s="1" t="s">
        <v>10</v>
      </c>
      <c r="D20" s="1" t="s">
        <v>5</v>
      </c>
    </row>
    <row r="21" spans="1:5" x14ac:dyDescent="0.25">
      <c r="A21" t="s">
        <v>6</v>
      </c>
      <c r="B21" s="2">
        <v>4.43</v>
      </c>
      <c r="C21" t="s">
        <v>1</v>
      </c>
      <c r="D21" t="s">
        <v>7</v>
      </c>
    </row>
    <row r="22" spans="1:5" x14ac:dyDescent="0.25">
      <c r="B22">
        <f>B21*1.2</f>
        <v>5.3159999999999998</v>
      </c>
      <c r="C22" t="s">
        <v>1</v>
      </c>
      <c r="D22" t="s">
        <v>5</v>
      </c>
    </row>
    <row r="23" spans="1:5" x14ac:dyDescent="0.25">
      <c r="A23" t="s">
        <v>21</v>
      </c>
      <c r="B23" s="2">
        <v>3.19</v>
      </c>
      <c r="C23" t="s">
        <v>1</v>
      </c>
      <c r="D23" t="s">
        <v>7</v>
      </c>
    </row>
    <row r="24" spans="1:5" x14ac:dyDescent="0.25">
      <c r="B24">
        <f>B23*1.2</f>
        <v>3.8279999999999998</v>
      </c>
      <c r="C24" t="s">
        <v>1</v>
      </c>
      <c r="D24" t="s">
        <v>5</v>
      </c>
    </row>
    <row r="25" spans="1:5" x14ac:dyDescent="0.25">
      <c r="A25" t="s">
        <v>8</v>
      </c>
      <c r="B25" s="2">
        <v>0.1</v>
      </c>
      <c r="C25" t="s">
        <v>1</v>
      </c>
      <c r="D25" t="s">
        <v>7</v>
      </c>
    </row>
    <row r="26" spans="1:5" x14ac:dyDescent="0.25">
      <c r="B26">
        <f>B25*1.2</f>
        <v>0.12</v>
      </c>
      <c r="C26" t="s">
        <v>1</v>
      </c>
      <c r="D26" t="s">
        <v>5</v>
      </c>
    </row>
    <row r="27" spans="1:5" x14ac:dyDescent="0.25">
      <c r="A27" t="s">
        <v>20</v>
      </c>
      <c r="B27" s="2">
        <v>0</v>
      </c>
      <c r="C27" t="s">
        <v>1</v>
      </c>
    </row>
    <row r="28" spans="1:5" x14ac:dyDescent="0.25">
      <c r="A28" t="s">
        <v>22</v>
      </c>
      <c r="B28">
        <f>B21-B23+B25</f>
        <v>1.3399999999999999</v>
      </c>
      <c r="C28" t="s">
        <v>1</v>
      </c>
      <c r="D28" t="s">
        <v>7</v>
      </c>
    </row>
    <row r="29" spans="1:5" x14ac:dyDescent="0.25">
      <c r="B29">
        <f>B28*1.2</f>
        <v>1.6079999999999999</v>
      </c>
      <c r="C29" t="s">
        <v>1</v>
      </c>
      <c r="D29" t="s">
        <v>5</v>
      </c>
    </row>
    <row r="30" spans="1:5" s="1" customFormat="1" ht="19.5" thickBot="1" x14ac:dyDescent="0.35">
      <c r="A30" s="1" t="s">
        <v>11</v>
      </c>
      <c r="B30" s="3">
        <f>B11*B29/100</f>
        <v>64.319999999999993</v>
      </c>
      <c r="C30" s="1" t="s">
        <v>10</v>
      </c>
      <c r="D30" s="1" t="s">
        <v>5</v>
      </c>
    </row>
    <row r="31" spans="1:5" ht="21.75" thickBot="1" x14ac:dyDescent="0.4">
      <c r="A31" s="12" t="s">
        <v>23</v>
      </c>
      <c r="B31" s="13">
        <f>B17-B19+B30</f>
        <v>172.32</v>
      </c>
      <c r="C31" s="14" t="s">
        <v>10</v>
      </c>
      <c r="D31" s="15" t="s">
        <v>5</v>
      </c>
    </row>
    <row r="32" spans="1:5" ht="48.75" customHeight="1" x14ac:dyDescent="0.25">
      <c r="A32" s="9" t="s">
        <v>18</v>
      </c>
      <c r="B32" s="8"/>
      <c r="C32" s="8"/>
      <c r="D32" s="8"/>
    </row>
    <row r="33" spans="1:4" x14ac:dyDescent="0.25">
      <c r="A33" s="8"/>
      <c r="B33" s="8"/>
      <c r="C33" s="8"/>
      <c r="D33" s="8"/>
    </row>
    <row r="34" spans="1:4" x14ac:dyDescent="0.25">
      <c r="A34" s="6" t="s">
        <v>14</v>
      </c>
    </row>
    <row r="35" spans="1:4" x14ac:dyDescent="0.25">
      <c r="A35" s="6" t="s">
        <v>15</v>
      </c>
    </row>
    <row r="36" spans="1:4" x14ac:dyDescent="0.25">
      <c r="A36" s="7" t="s">
        <v>17</v>
      </c>
      <c r="D36" s="11" t="s">
        <v>19</v>
      </c>
    </row>
  </sheetData>
  <sheetProtection algorithmName="SHA-512" hashValue="hHV/tat5O4mrP/Q5ah6PhzXmTwDZrYGbsc/butr3UMRMGrzcLSs0/Ad2wrGnmHQ9c6RQ6hiAohwL4dvWEwfG0Q==" saltValue="eQi5JOhQWGby/ZdkflA4WA==" spinCount="100000" sheet="1" objects="1" scenarios="1"/>
  <mergeCells count="2">
    <mergeCell ref="A32:D32"/>
    <mergeCell ref="A33:D33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EEG Calc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Rolf Salomon</dc:creator>
  <cp:lastModifiedBy>Rolf Salomon</cp:lastModifiedBy>
  <dcterms:created xsi:type="dcterms:W3CDTF">2024-01-17T18:25:19Z</dcterms:created>
  <dcterms:modified xsi:type="dcterms:W3CDTF">2024-01-21T08:49:06Z</dcterms:modified>
</cp:coreProperties>
</file>